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4" i="1" l="1"/>
  <c r="E32" i="1"/>
  <c r="D31" i="1"/>
  <c r="E41" i="1"/>
  <c r="E38" i="1"/>
  <c r="E31" i="1"/>
  <c r="E33" i="1"/>
  <c r="E29" i="1"/>
  <c r="D25" i="1"/>
  <c r="D12" i="1"/>
  <c r="E12" i="1"/>
  <c r="E40" i="1" l="1"/>
  <c r="F39" i="1"/>
  <c r="F36" i="1"/>
  <c r="G31" i="1"/>
  <c r="G25" i="1"/>
  <c r="E30" i="1"/>
  <c r="E28" i="1"/>
  <c r="E26" i="1"/>
  <c r="E27" i="1"/>
  <c r="E37" i="1"/>
  <c r="E35" i="1"/>
  <c r="E25" i="1" l="1"/>
  <c r="D19" i="1"/>
  <c r="E22" i="1"/>
  <c r="E21" i="1"/>
  <c r="G12" i="1"/>
  <c r="E17" i="1"/>
  <c r="E16" i="1"/>
  <c r="E15" i="1"/>
  <c r="E14" i="1"/>
  <c r="E11" i="1"/>
  <c r="E8" i="1"/>
  <c r="G6" i="1"/>
  <c r="E9" i="1"/>
  <c r="D6" i="1"/>
  <c r="E10" i="1"/>
  <c r="G36" i="1" l="1"/>
  <c r="G39" i="1"/>
  <c r="G42" i="1" s="1"/>
  <c r="D36" i="1"/>
  <c r="D39" i="1" s="1"/>
  <c r="D42" i="1" s="1"/>
  <c r="E6" i="1"/>
  <c r="E19" i="1"/>
  <c r="E39" i="1" l="1"/>
  <c r="E42" i="1" s="1"/>
  <c r="E36" i="1"/>
</calcChain>
</file>

<file path=xl/sharedStrings.xml><?xml version="1.0" encoding="utf-8"?>
<sst xmlns="http://schemas.openxmlformats.org/spreadsheetml/2006/main" count="62" uniqueCount="51">
  <si>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</si>
  <si>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</si>
  <si>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</si>
  <si>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</si>
  <si>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</si>
  <si>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</si>
  <si>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</si>
  <si>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</si>
  <si>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</si>
  <si>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</si>
  <si>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Итого полная себестоимость усл.</t>
  </si>
  <si>
    <t>Полная стоимость услуг</t>
  </si>
  <si>
    <t>руб.</t>
  </si>
  <si>
    <t>Расходы на управление МКД</t>
  </si>
  <si>
    <t>съем показаний индив.приб.учета</t>
  </si>
  <si>
    <t>Вывоз мусора</t>
  </si>
  <si>
    <t>уборка мусорной площадки</t>
  </si>
  <si>
    <t>услуги сторонней организации</t>
  </si>
  <si>
    <t>зарплата обслуж.перс с отчислен.</t>
  </si>
  <si>
    <t>инвентарь,сантехматер.</t>
  </si>
  <si>
    <t>Налог и другие обязательства</t>
  </si>
  <si>
    <t>Прибыль управляющей компании</t>
  </si>
  <si>
    <t>Содержание придомовой территории</t>
  </si>
  <si>
    <t>рудования и конструкций МКД</t>
  </si>
  <si>
    <t>Обслуживание лифта,страхование</t>
  </si>
  <si>
    <t xml:space="preserve"> </t>
  </si>
  <si>
    <t xml:space="preserve">Факт </t>
  </si>
  <si>
    <t>вывоз строительного мусора</t>
  </si>
  <si>
    <t>Техобслуживание пожарной сигнализ</t>
  </si>
  <si>
    <t>за 2016год</t>
  </si>
  <si>
    <t>инвентарь хозматер.</t>
  </si>
  <si>
    <t>Обслуживание УУТЭ</t>
  </si>
  <si>
    <t>услуги садовника,озеленение,</t>
  </si>
  <si>
    <t>Услуги по уборке и благоустр.территории</t>
  </si>
  <si>
    <t>ИТОГО: Содержание и ремонт</t>
  </si>
  <si>
    <t>2016г</t>
  </si>
  <si>
    <t>Факт за</t>
  </si>
  <si>
    <t>План</t>
  </si>
  <si>
    <t>Тариф 2017</t>
  </si>
  <si>
    <t>ж.д.по ул.Орбитальная 90</t>
  </si>
  <si>
    <t xml:space="preserve"> содержание детской площадки </t>
  </si>
  <si>
    <t>инвентарь ,х/матер.5319,07элматер-6027,6</t>
  </si>
  <si>
    <t>дезобработка,видеонабл ремонт</t>
  </si>
  <si>
    <t>Услуги по уборке МОП, ремонт текущ</t>
  </si>
  <si>
    <t>чистка аварий.,подгот.отоп.сезон,гидроопрес</t>
  </si>
  <si>
    <t xml:space="preserve">ремонт трубопровода </t>
  </si>
  <si>
    <t>ремонт пандуса,фасада,кровли балк кв80</t>
  </si>
  <si>
    <t>услуги ркц,паспорт</t>
  </si>
  <si>
    <t>усл банк57416,почт-11400аренда ,охр.оф 44400</t>
  </si>
  <si>
    <t>зарпл.перс.278030 сайт-37207,ус.связ12294</t>
  </si>
  <si>
    <t>ОТЧЕТ ПО СТАТЬЕ " Содержание и ремонт жилья"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</si>
</sst>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6" fillId="0" borderId="6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2" fontId="6" fillId="0" borderId="2" xfId="0" applyNumberFormat="1" applyFont="1" applyBorder="1"/>
    <xf numFmtId="0" fontId="5" fillId="0" borderId="5" xfId="0" applyFont="1" applyBorder="1"/>
    <xf numFmtId="2" fontId="4" fillId="0" borderId="5" xfId="0" applyNumberFormat="1" applyFont="1" applyBorder="1"/>
    <xf numFmtId="0" fontId="4" fillId="0" borderId="1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zoomScaleNormal="100" workbookViewId="0">
      <selection activeCell="C32" sqref="C32"/>
    </sheetView>
  </sheetViews>
  <sheetFormatPr defaultRowHeight="13.2" x14ac:dyDescent="0.25"/>
  <cols>
    <col min="1" max="1" width="5.88671875" customWidth="1"/>
    <col min="2" max="2" width="42" customWidth="1"/>
    <col min="3" max="3" width="11.21875" customWidth="1"/>
    <col min="4" max="4" width="12" customWidth="1"/>
    <col min="5" max="5" width="12.44140625" customWidth="1"/>
    <col min="6" max="6" width="13" customWidth="1"/>
    <col min="7" max="7" width="10.6640625" hidden="1" customWidth="1"/>
    <col min="8" max="8" width="12" customWidth="1"/>
  </cols>
  <sheetData>
    <row r="1" spans="1:8" ht="15" x14ac:dyDescent="0.25">
      <c r="A1" s="33"/>
      <c r="B1" s="33" t="s">
        <v>50</v>
      </c>
      <c r="C1" s="33"/>
      <c r="D1" s="33" t="s">
        <v>25</v>
      </c>
      <c r="E1" s="2" t="s">
        <v>29</v>
      </c>
      <c r="G1" s="2"/>
      <c r="H1" s="8"/>
    </row>
    <row r="2" spans="1:8" ht="15" x14ac:dyDescent="0.25">
      <c r="A2" s="1"/>
      <c r="B2" s="2" t="s">
        <v>39</v>
      </c>
      <c r="C2" s="2"/>
      <c r="E2" s="2"/>
      <c r="F2" s="2"/>
      <c r="G2" s="2"/>
      <c r="H2" s="8"/>
    </row>
    <row r="3" spans="1:8" ht="15.6" thickBot="1" x14ac:dyDescent="0.3">
      <c r="A3" s="1"/>
      <c r="B3" s="1"/>
      <c r="D3" s="1"/>
      <c r="E3" s="1"/>
      <c r="F3" s="1"/>
      <c r="G3" s="1">
        <v>9318.4</v>
      </c>
    </row>
    <row r="4" spans="1:8" ht="13.8" x14ac:dyDescent="0.25">
      <c r="A4" s="10" t="s">
        <v>0</v>
      </c>
      <c r="B4" s="3" t="s">
        <v>2</v>
      </c>
      <c r="C4" s="10" t="s">
        <v>4</v>
      </c>
      <c r="D4" s="39" t="s">
        <v>36</v>
      </c>
      <c r="E4" s="39" t="s">
        <v>26</v>
      </c>
      <c r="F4" s="39" t="s">
        <v>37</v>
      </c>
      <c r="G4" s="39" t="s">
        <v>38</v>
      </c>
    </row>
    <row r="5" spans="1:8" ht="23.25" customHeight="1" thickBot="1" x14ac:dyDescent="0.3">
      <c r="A5" s="4"/>
      <c r="B5" s="9"/>
      <c r="C5" s="11" t="s">
        <v>3</v>
      </c>
      <c r="D5" s="38" t="s">
        <v>35</v>
      </c>
      <c r="E5" s="38" t="s">
        <v>1</v>
      </c>
      <c r="F5" s="38" t="s">
        <v>1</v>
      </c>
      <c r="G5" s="38" t="s">
        <v>1</v>
      </c>
    </row>
    <row r="6" spans="1:8" x14ac:dyDescent="0.25">
      <c r="A6" s="17">
        <v>1</v>
      </c>
      <c r="B6" s="18" t="s">
        <v>22</v>
      </c>
      <c r="C6" s="26" t="s">
        <v>9</v>
      </c>
      <c r="D6" s="18">
        <f>D8+D9+D10+D11</f>
        <v>205248.22</v>
      </c>
      <c r="E6" s="40">
        <f>E8+E9+E10+E11</f>
        <v>1.8355102091918498</v>
      </c>
      <c r="F6" s="18">
        <v>1.24</v>
      </c>
      <c r="G6" s="40">
        <f>G8+G9+G10+G11</f>
        <v>2.0100000000000002</v>
      </c>
    </row>
    <row r="7" spans="1:8" ht="10.8" customHeight="1" thickBot="1" x14ac:dyDescent="0.3">
      <c r="A7" s="19"/>
      <c r="B7" s="20"/>
      <c r="C7" s="27"/>
      <c r="D7" s="20"/>
      <c r="E7" s="42"/>
      <c r="F7" s="20"/>
      <c r="G7" s="20"/>
    </row>
    <row r="8" spans="1:8" ht="18" customHeight="1" x14ac:dyDescent="0.25">
      <c r="A8" s="14"/>
      <c r="B8" s="15" t="s">
        <v>33</v>
      </c>
      <c r="C8" s="16"/>
      <c r="D8" s="15">
        <v>184519.84</v>
      </c>
      <c r="E8" s="41">
        <f>D8/12/G3</f>
        <v>1.6501387934981686</v>
      </c>
      <c r="F8" s="15"/>
      <c r="G8" s="15">
        <v>1.82</v>
      </c>
    </row>
    <row r="9" spans="1:8" ht="18" customHeight="1" x14ac:dyDescent="0.25">
      <c r="A9" s="14"/>
      <c r="B9" s="15" t="s">
        <v>32</v>
      </c>
      <c r="C9" s="16"/>
      <c r="D9" s="15">
        <v>3158</v>
      </c>
      <c r="E9" s="41">
        <f>D9/12/G3</f>
        <v>2.8241615155677659E-2</v>
      </c>
      <c r="F9" s="15"/>
      <c r="G9" s="15">
        <v>0.05</v>
      </c>
    </row>
    <row r="10" spans="1:8" ht="18" customHeight="1" x14ac:dyDescent="0.25">
      <c r="A10" s="14"/>
      <c r="B10" s="15" t="s">
        <v>30</v>
      </c>
      <c r="C10" s="16"/>
      <c r="D10" s="15">
        <v>4544.38</v>
      </c>
      <c r="E10" s="41">
        <f>D10/12/G3</f>
        <v>4.0639845180860806E-2</v>
      </c>
      <c r="F10" s="15"/>
      <c r="G10" s="15">
        <v>0.04</v>
      </c>
    </row>
    <row r="11" spans="1:8" ht="18" customHeight="1" thickBot="1" x14ac:dyDescent="0.3">
      <c r="A11" s="14"/>
      <c r="B11" s="15" t="s">
        <v>40</v>
      </c>
      <c r="C11" s="16"/>
      <c r="D11" s="15">
        <v>13026</v>
      </c>
      <c r="E11" s="41">
        <f>D11/12/G3</f>
        <v>0.11648995535714286</v>
      </c>
      <c r="F11" s="15"/>
      <c r="G11" s="15">
        <v>0.1</v>
      </c>
    </row>
    <row r="12" spans="1:8" x14ac:dyDescent="0.25">
      <c r="A12" s="18">
        <v>2</v>
      </c>
      <c r="B12" s="18" t="s">
        <v>6</v>
      </c>
      <c r="C12" s="25" t="s">
        <v>9</v>
      </c>
      <c r="D12" s="18">
        <f>D14+D15+D16+D17+D18</f>
        <v>403710.71</v>
      </c>
      <c r="E12" s="40">
        <f>E14+E15+E16+E17+E18</f>
        <v>3.6103364490327383</v>
      </c>
      <c r="F12" s="18">
        <v>1.91</v>
      </c>
      <c r="G12" s="18">
        <f>G14+G15+G16+G17</f>
        <v>3.8899999999999997</v>
      </c>
    </row>
    <row r="13" spans="1:8" ht="15" customHeight="1" thickBot="1" x14ac:dyDescent="0.3">
      <c r="A13" s="20"/>
      <c r="B13" s="20" t="s">
        <v>5</v>
      </c>
      <c r="C13" s="28"/>
      <c r="D13" s="20"/>
      <c r="E13" s="42"/>
      <c r="F13" s="20"/>
      <c r="G13" s="20"/>
    </row>
    <row r="14" spans="1:8" ht="20.25" customHeight="1" x14ac:dyDescent="0.25">
      <c r="A14" s="7"/>
      <c r="B14" s="15" t="s">
        <v>43</v>
      </c>
      <c r="C14" s="15"/>
      <c r="D14" s="15">
        <v>256739.04</v>
      </c>
      <c r="E14" s="41">
        <f>D14/12/G3</f>
        <v>2.2959864354395609</v>
      </c>
      <c r="F14" s="15"/>
      <c r="G14" s="15">
        <v>2.5299999999999998</v>
      </c>
    </row>
    <row r="15" spans="1:8" ht="20.25" customHeight="1" x14ac:dyDescent="0.25">
      <c r="A15" s="7"/>
      <c r="B15" s="15" t="s">
        <v>41</v>
      </c>
      <c r="C15" s="15"/>
      <c r="D15" s="15">
        <v>11346.67</v>
      </c>
      <c r="E15" s="41">
        <f>D15/12/G3</f>
        <v>0.10147190862522894</v>
      </c>
      <c r="F15" s="15"/>
      <c r="G15" s="15">
        <v>0.1</v>
      </c>
    </row>
    <row r="16" spans="1:8" ht="20.25" customHeight="1" x14ac:dyDescent="0.25">
      <c r="A16" s="7"/>
      <c r="B16" s="15" t="s">
        <v>42</v>
      </c>
      <c r="C16" s="15"/>
      <c r="D16" s="15">
        <v>6225</v>
      </c>
      <c r="E16" s="41">
        <f>D16/12/G3</f>
        <v>5.5669428228021983E-2</v>
      </c>
      <c r="F16" s="15"/>
      <c r="G16" s="15">
        <v>0.06</v>
      </c>
    </row>
    <row r="17" spans="1:7" ht="20.25" customHeight="1" x14ac:dyDescent="0.25">
      <c r="A17" s="7"/>
      <c r="B17" s="15" t="s">
        <v>14</v>
      </c>
      <c r="C17" s="15"/>
      <c r="D17" s="15">
        <v>129400</v>
      </c>
      <c r="E17" s="41">
        <f>D17/12/G3</f>
        <v>1.1572086767399268</v>
      </c>
      <c r="F17" s="15"/>
      <c r="G17" s="15">
        <v>1.2</v>
      </c>
    </row>
    <row r="18" spans="1:7" ht="20.25" customHeight="1" thickBot="1" x14ac:dyDescent="0.3">
      <c r="A18" s="11"/>
      <c r="B18" s="21"/>
      <c r="C18" s="21"/>
      <c r="D18" s="28"/>
      <c r="E18" s="49"/>
      <c r="F18" s="21"/>
      <c r="G18" s="21"/>
    </row>
    <row r="19" spans="1:7" ht="25.8" customHeight="1" thickBot="1" x14ac:dyDescent="0.3">
      <c r="A19" s="35">
        <v>3</v>
      </c>
      <c r="B19" s="13" t="s">
        <v>15</v>
      </c>
      <c r="C19" s="36" t="s">
        <v>9</v>
      </c>
      <c r="D19" s="13">
        <f>D21+D22</f>
        <v>258047.08</v>
      </c>
      <c r="E19" s="44">
        <f>E21+E22</f>
        <v>2.3076840802426739</v>
      </c>
      <c r="F19" s="13">
        <v>2.21</v>
      </c>
      <c r="G19" s="13">
        <v>2.73</v>
      </c>
    </row>
    <row r="20" spans="1:7" ht="25.8" customHeight="1" x14ac:dyDescent="0.25">
      <c r="A20" s="23"/>
      <c r="B20" s="15" t="s">
        <v>27</v>
      </c>
      <c r="C20" s="32"/>
      <c r="D20" s="37"/>
      <c r="E20" s="45"/>
      <c r="F20" s="22"/>
      <c r="G20" s="22"/>
    </row>
    <row r="21" spans="1:7" ht="25.8" customHeight="1" x14ac:dyDescent="0.25">
      <c r="A21" s="23"/>
      <c r="B21" s="15" t="s">
        <v>17</v>
      </c>
      <c r="C21" s="32"/>
      <c r="D21" s="15">
        <v>246047.08</v>
      </c>
      <c r="E21" s="41">
        <f>D21/12/G3</f>
        <v>2.2003695198031137</v>
      </c>
      <c r="F21" s="15"/>
      <c r="G21" s="15">
        <v>2.2000000000000002</v>
      </c>
    </row>
    <row r="22" spans="1:7" ht="19.8" customHeight="1" thickBot="1" x14ac:dyDescent="0.3">
      <c r="A22" s="14"/>
      <c r="B22" s="15" t="s">
        <v>16</v>
      </c>
      <c r="C22" s="32"/>
      <c r="D22" s="15">
        <v>12000</v>
      </c>
      <c r="E22" s="41">
        <f>D22/12/G3</f>
        <v>0.10731456043956045</v>
      </c>
      <c r="F22" s="15"/>
      <c r="G22" s="15">
        <v>0.12</v>
      </c>
    </row>
    <row r="23" spans="1:7" x14ac:dyDescent="0.25">
      <c r="A23" s="18">
        <v>4</v>
      </c>
      <c r="B23" s="22" t="s">
        <v>7</v>
      </c>
      <c r="C23" s="25" t="s">
        <v>9</v>
      </c>
      <c r="D23" s="18"/>
      <c r="E23" s="40"/>
      <c r="F23" s="18"/>
      <c r="G23" s="18"/>
    </row>
    <row r="24" spans="1:7" x14ac:dyDescent="0.25">
      <c r="A24" s="22"/>
      <c r="B24" s="22" t="s">
        <v>8</v>
      </c>
      <c r="C24" s="24"/>
      <c r="D24" s="22"/>
      <c r="E24" s="45"/>
      <c r="F24" s="22"/>
      <c r="G24" s="22"/>
    </row>
    <row r="25" spans="1:7" ht="13.8" thickBot="1" x14ac:dyDescent="0.3">
      <c r="A25" s="20"/>
      <c r="B25" s="20" t="s">
        <v>23</v>
      </c>
      <c r="C25" s="24"/>
      <c r="D25" s="20">
        <f>D26+D27+D28+D30+D29</f>
        <v>421055.27999999997</v>
      </c>
      <c r="E25" s="42">
        <f>E26+E27+E28+E29+E30</f>
        <v>3.7654468578296703</v>
      </c>
      <c r="F25" s="20">
        <v>1.53</v>
      </c>
      <c r="G25" s="20">
        <f>G26+G27+G28+G30</f>
        <v>3.18</v>
      </c>
    </row>
    <row r="26" spans="1:7" ht="20.399999999999999" customHeight="1" x14ac:dyDescent="0.25">
      <c r="A26" s="29"/>
      <c r="B26" s="31" t="s">
        <v>18</v>
      </c>
      <c r="C26" s="30"/>
      <c r="D26" s="15">
        <v>211049.68</v>
      </c>
      <c r="E26" s="41">
        <f>D26/12/G3</f>
        <v>1.8873919700091575</v>
      </c>
      <c r="F26" s="15"/>
      <c r="G26" s="15">
        <v>2.08</v>
      </c>
    </row>
    <row r="27" spans="1:7" ht="18.600000000000001" customHeight="1" x14ac:dyDescent="0.25">
      <c r="A27" s="29"/>
      <c r="B27" s="29" t="s">
        <v>46</v>
      </c>
      <c r="C27" s="15"/>
      <c r="D27" s="7">
        <v>80051.199999999997</v>
      </c>
      <c r="E27" s="46">
        <f>D27/12/G3</f>
        <v>0.7158882783882784</v>
      </c>
      <c r="F27" s="7"/>
      <c r="G27" s="7">
        <v>0.5</v>
      </c>
    </row>
    <row r="28" spans="1:7" ht="18.600000000000001" customHeight="1" x14ac:dyDescent="0.25">
      <c r="A28" s="29"/>
      <c r="B28" s="29" t="s">
        <v>44</v>
      </c>
      <c r="C28" s="15"/>
      <c r="D28" s="7">
        <v>94551.6</v>
      </c>
      <c r="E28" s="46">
        <f>D28/12/G3</f>
        <v>0.8455636160714286</v>
      </c>
      <c r="F28" s="7"/>
      <c r="G28" s="7">
        <v>0.5</v>
      </c>
    </row>
    <row r="29" spans="1:7" ht="18.600000000000001" customHeight="1" x14ac:dyDescent="0.25">
      <c r="A29" s="29"/>
      <c r="B29" s="29" t="s">
        <v>45</v>
      </c>
      <c r="C29" s="15"/>
      <c r="D29" s="7">
        <v>25860</v>
      </c>
      <c r="E29" s="46">
        <f>D29/G3/12</f>
        <v>0.23126287774725277</v>
      </c>
      <c r="F29" s="7"/>
      <c r="G29" s="7"/>
    </row>
    <row r="30" spans="1:7" ht="29.4" customHeight="1" thickBot="1" x14ac:dyDescent="0.3">
      <c r="A30" s="29"/>
      <c r="B30" s="6" t="s">
        <v>19</v>
      </c>
      <c r="C30" s="21"/>
      <c r="D30" s="7">
        <v>9542.7999999999993</v>
      </c>
      <c r="E30" s="46">
        <f>D30/12/G3</f>
        <v>8.5340115613553105E-2</v>
      </c>
      <c r="F30" s="7"/>
      <c r="G30" s="7">
        <v>0.1</v>
      </c>
    </row>
    <row r="31" spans="1:7" ht="13.8" thickBot="1" x14ac:dyDescent="0.3">
      <c r="A31" s="13">
        <v>5</v>
      </c>
      <c r="B31" s="13" t="s">
        <v>13</v>
      </c>
      <c r="C31" s="32" t="s">
        <v>9</v>
      </c>
      <c r="D31" s="18">
        <f>D32+D34+D33</f>
        <v>762790.99</v>
      </c>
      <c r="E31" s="40">
        <f>D31/G3/12</f>
        <v>6.8215483165922626</v>
      </c>
      <c r="F31" s="18">
        <v>6.82</v>
      </c>
      <c r="G31" s="18">
        <f>G32+G33+G34</f>
        <v>6.87</v>
      </c>
    </row>
    <row r="32" spans="1:7" ht="22.2" customHeight="1" x14ac:dyDescent="0.25">
      <c r="A32" s="5"/>
      <c r="B32" s="31" t="s">
        <v>49</v>
      </c>
      <c r="C32" s="30"/>
      <c r="D32" s="10">
        <v>357531</v>
      </c>
      <c r="E32" s="47">
        <f>D32/G3/12</f>
        <v>3.1973568423763736</v>
      </c>
      <c r="F32" s="10"/>
      <c r="G32" s="10">
        <v>3</v>
      </c>
    </row>
    <row r="33" spans="1:7" ht="22.2" customHeight="1" x14ac:dyDescent="0.25">
      <c r="A33" s="5"/>
      <c r="B33" s="14" t="s">
        <v>48</v>
      </c>
      <c r="C33" s="15"/>
      <c r="D33" s="7">
        <v>133813.85999999999</v>
      </c>
      <c r="E33" s="46">
        <f>D33/12/G3</f>
        <v>1.1966812972184064</v>
      </c>
      <c r="F33" s="7"/>
      <c r="G33" s="7">
        <v>1.2</v>
      </c>
    </row>
    <row r="34" spans="1:7" ht="18.600000000000001" customHeight="1" thickBot="1" x14ac:dyDescent="0.3">
      <c r="A34" s="5"/>
      <c r="B34" s="15" t="s">
        <v>47</v>
      </c>
      <c r="C34" s="15"/>
      <c r="D34" s="7">
        <v>271446.13</v>
      </c>
      <c r="E34" s="46">
        <f>D34/12/G3</f>
        <v>2.4275101769974818</v>
      </c>
      <c r="F34" s="7"/>
      <c r="G34" s="7">
        <v>2.67</v>
      </c>
    </row>
    <row r="35" spans="1:7" ht="24.6" customHeight="1" thickBot="1" x14ac:dyDescent="0.3">
      <c r="A35" s="13">
        <v>6</v>
      </c>
      <c r="B35" s="13" t="s">
        <v>24</v>
      </c>
      <c r="C35" s="13" t="s">
        <v>9</v>
      </c>
      <c r="D35" s="13">
        <v>340371</v>
      </c>
      <c r="E35" s="44">
        <f>D35/12/G3</f>
        <v>3.0438970209478025</v>
      </c>
      <c r="F35" s="13">
        <v>3.63</v>
      </c>
      <c r="G35" s="13">
        <v>3.63</v>
      </c>
    </row>
    <row r="36" spans="1:7" ht="26.4" customHeight="1" thickBot="1" x14ac:dyDescent="0.3">
      <c r="A36" s="13"/>
      <c r="B36" s="13" t="s">
        <v>34</v>
      </c>
      <c r="C36" s="34" t="s">
        <v>9</v>
      </c>
      <c r="D36" s="13">
        <f>D6+D12+D19+D25+D31+D35</f>
        <v>2391223.2800000003</v>
      </c>
      <c r="E36" s="44">
        <f>E6+E12+E19+E25+E31+E35</f>
        <v>21.384422933836998</v>
      </c>
      <c r="F36" s="13">
        <f>F6+F12+F19+F25+F31+F35</f>
        <v>17.34</v>
      </c>
      <c r="G36" s="13">
        <f>G6+G12+G19+G25+G31+G35</f>
        <v>22.31</v>
      </c>
    </row>
    <row r="37" spans="1:7" ht="13.8" thickBot="1" x14ac:dyDescent="0.3">
      <c r="A37" s="35">
        <v>7</v>
      </c>
      <c r="B37" s="22" t="s">
        <v>31</v>
      </c>
      <c r="C37" s="50"/>
      <c r="D37" s="13">
        <v>24000</v>
      </c>
      <c r="E37" s="51">
        <f>D37/12/G3</f>
        <v>0.21462912087912089</v>
      </c>
      <c r="F37" s="13">
        <v>0.3</v>
      </c>
      <c r="G37" s="52">
        <v>0.3</v>
      </c>
    </row>
    <row r="38" spans="1:7" ht="13.8" thickBot="1" x14ac:dyDescent="0.3">
      <c r="A38" s="13">
        <v>8</v>
      </c>
      <c r="B38" s="13" t="s">
        <v>28</v>
      </c>
      <c r="C38" s="36" t="s">
        <v>9</v>
      </c>
      <c r="D38" s="34">
        <v>24000</v>
      </c>
      <c r="E38" s="43">
        <f>D38/G3/6</f>
        <v>0.42925824175824179</v>
      </c>
      <c r="F38" s="34">
        <v>0.43</v>
      </c>
      <c r="G38" s="34">
        <v>0.43</v>
      </c>
    </row>
    <row r="39" spans="1:7" ht="22.5" customHeight="1" thickBot="1" x14ac:dyDescent="0.3">
      <c r="A39" s="13">
        <v>9</v>
      </c>
      <c r="B39" s="13" t="s">
        <v>10</v>
      </c>
      <c r="C39" s="34" t="s">
        <v>12</v>
      </c>
      <c r="D39" s="13">
        <f>D36+D37+D38</f>
        <v>2439223.2800000003</v>
      </c>
      <c r="E39" s="44">
        <f>E6+E12+E19+E25+E31+E35+E37+E38</f>
        <v>22.028310296474359</v>
      </c>
      <c r="F39" s="13">
        <f>F6+F12+F19+F25+F31+F35+F37+F38</f>
        <v>18.07</v>
      </c>
      <c r="G39" s="44">
        <f>G6+G12+G19+G25+G31+G35+G37+G38</f>
        <v>23.04</v>
      </c>
    </row>
    <row r="40" spans="1:7" ht="21" customHeight="1" thickBot="1" x14ac:dyDescent="0.3">
      <c r="A40" s="20">
        <v>10</v>
      </c>
      <c r="B40" s="20" t="s">
        <v>20</v>
      </c>
      <c r="C40" s="28"/>
      <c r="D40" s="20">
        <v>75650</v>
      </c>
      <c r="E40" s="42">
        <f>D40/12/G3</f>
        <v>0.67652887477106238</v>
      </c>
      <c r="F40" s="20"/>
      <c r="G40" s="20">
        <v>0.68</v>
      </c>
    </row>
    <row r="41" spans="1:7" ht="21" customHeight="1" thickBot="1" x14ac:dyDescent="0.3">
      <c r="A41" s="13">
        <v>11</v>
      </c>
      <c r="B41" s="12" t="s">
        <v>21</v>
      </c>
      <c r="C41" s="34" t="s">
        <v>12</v>
      </c>
      <c r="D41" s="13">
        <v>33500</v>
      </c>
      <c r="E41" s="44">
        <f>D41/G3/12</f>
        <v>0.29958648122710624</v>
      </c>
      <c r="F41" s="13"/>
      <c r="G41" s="13">
        <v>0.3</v>
      </c>
    </row>
    <row r="42" spans="1:7" ht="30" customHeight="1" thickBot="1" x14ac:dyDescent="0.3">
      <c r="A42" s="13">
        <v>12</v>
      </c>
      <c r="B42" s="12" t="s">
        <v>11</v>
      </c>
      <c r="C42" s="34" t="s">
        <v>12</v>
      </c>
      <c r="D42" s="13">
        <f>D39+D40+D41</f>
        <v>2548373.2800000003</v>
      </c>
      <c r="E42" s="44">
        <f>E39+E40+E41</f>
        <v>23.004425652472527</v>
      </c>
      <c r="F42" s="13"/>
      <c r="G42" s="44">
        <f>G39+G40+G41</f>
        <v>24.02</v>
      </c>
    </row>
    <row r="43" spans="1:7" x14ac:dyDescent="0.25">
      <c r="E43" s="48"/>
    </row>
  </sheetData>
  <phoneticPr fontId="0" type="noConversion"/>
  <pageMargins left="0.25" right="0.25" top="0.75" bottom="0.75" header="0.3" footer="0.3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2017-02-15T15:51:33Z</cp:lastPrinted>
  <dcterms:created xsi:type="dcterms:W3CDTF">2011-07-12T11:42:04Z</dcterms:created>
  <dcterms:modified xsi:type="dcterms:W3CDTF">2017-03-24T12:37:08Z</dcterms:modified>
</cp:coreProperties>
</file>